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201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Conso_ex">#REF!</definedName>
    <definedName name="Fb_ex">#REF!</definedName>
    <definedName name="Vpex">#REF!</definedName>
  </definedNames>
  <calcPr fullCalcOnLoad="1"/>
</workbook>
</file>

<file path=xl/comments1.xml><?xml version="1.0" encoding="utf-8"?>
<comments xmlns="http://schemas.openxmlformats.org/spreadsheetml/2006/main">
  <authors>
    <author>m415872</author>
    <author>Dominique</author>
  </authors>
  <commentList>
    <comment ref="F8" authorId="0">
      <text>
        <r>
          <rPr>
            <sz val="8"/>
            <rFont val="Tahoma"/>
            <family val="2"/>
          </rPr>
          <t>Huile et Essence résiduelle comprises dans la masse à vide.</t>
        </r>
        <r>
          <rPr>
            <sz val="8"/>
            <rFont val="Tahoma"/>
            <family val="0"/>
          </rPr>
          <t xml:space="preserve">
</t>
        </r>
      </text>
    </comment>
    <comment ref="H8" authorId="1">
      <text>
        <r>
          <rPr>
            <b/>
            <sz val="9"/>
            <rFont val="Tahoma"/>
            <family val="0"/>
          </rPr>
          <t>=Masse X Levier</t>
        </r>
      </text>
    </comment>
    <comment ref="H9" authorId="1">
      <text>
        <r>
          <rPr>
            <b/>
            <sz val="9"/>
            <rFont val="Tahoma"/>
            <family val="0"/>
          </rPr>
          <t>= Masse X Levier</t>
        </r>
      </text>
    </comment>
    <comment ref="H10" authorId="1">
      <text>
        <r>
          <rPr>
            <b/>
            <sz val="9"/>
            <rFont val="Tahoma"/>
            <family val="0"/>
          </rPr>
          <t>= Masse X Levier</t>
        </r>
      </text>
    </comment>
    <comment ref="H11" authorId="1">
      <text>
        <r>
          <rPr>
            <b/>
            <sz val="9"/>
            <rFont val="Tahoma"/>
            <family val="0"/>
          </rPr>
          <t>= Masse X levier</t>
        </r>
      </text>
    </comment>
    <comment ref="F12" authorId="1">
      <text>
        <r>
          <rPr>
            <sz val="9"/>
            <rFont val="Tahoma"/>
            <family val="0"/>
          </rPr>
          <t xml:space="preserve">Densitée essence = 0,72
</t>
        </r>
      </text>
    </comment>
    <comment ref="H12" authorId="1">
      <text>
        <r>
          <rPr>
            <b/>
            <sz val="9"/>
            <rFont val="Tahoma"/>
            <family val="0"/>
          </rPr>
          <t>= Masse X Levier</t>
        </r>
      </text>
    </comment>
    <comment ref="H13" authorId="1">
      <text>
        <r>
          <rPr>
            <b/>
            <sz val="9"/>
            <rFont val="Tahoma"/>
            <family val="0"/>
          </rPr>
          <t>= Masse X Levier</t>
        </r>
      </text>
    </comment>
    <comment ref="F15" authorId="1">
      <text>
        <r>
          <rPr>
            <b/>
            <sz val="9"/>
            <rFont val="Tahoma"/>
            <family val="0"/>
          </rPr>
          <t>= Somme des Masses</t>
        </r>
      </text>
    </comment>
    <comment ref="G15" authorId="1">
      <text>
        <r>
          <rPr>
            <sz val="9"/>
            <rFont val="Tahoma"/>
            <family val="0"/>
          </rPr>
          <t xml:space="preserve">=Total des Moments / Masse Totale
</t>
        </r>
      </text>
    </comment>
    <comment ref="H15" authorId="1">
      <text>
        <r>
          <rPr>
            <b/>
            <sz val="9"/>
            <rFont val="Tahoma"/>
            <family val="0"/>
          </rPr>
          <t>= Somme des Moments</t>
        </r>
      </text>
    </comment>
  </commentList>
</comments>
</file>

<file path=xl/sharedStrings.xml><?xml version="1.0" encoding="utf-8"?>
<sst xmlns="http://schemas.openxmlformats.org/spreadsheetml/2006/main" count="15" uniqueCount="15">
  <si>
    <t>Litres</t>
  </si>
  <si>
    <t>Avion à vide</t>
  </si>
  <si>
    <t>Pilote</t>
  </si>
  <si>
    <t>Co-pilote</t>
  </si>
  <si>
    <t>Passagers  AR</t>
  </si>
  <si>
    <t>Moments m.kg</t>
  </si>
  <si>
    <t>Leviers m</t>
  </si>
  <si>
    <t>Masses kg</t>
  </si>
  <si>
    <t xml:space="preserve">  Donné à titre indicatif. SE CONFORMER UNIQUEMENT AU RAPPORT DE PESÉE SE TROUVANT DANS LE CARNET DE ROUTE </t>
  </si>
  <si>
    <r>
      <t xml:space="preserve">Masses &amp; Centrage:    </t>
    </r>
    <r>
      <rPr>
        <sz val="11"/>
        <color indexed="62"/>
        <rFont val="Arial"/>
        <family val="2"/>
      </rPr>
      <t xml:space="preserve"> ROBIN DR400   2+2  (108CV)   </t>
    </r>
    <r>
      <rPr>
        <b/>
        <sz val="11"/>
        <color indexed="62"/>
        <rFont val="Arial"/>
        <family val="2"/>
      </rPr>
      <t>F-BXJF</t>
    </r>
  </si>
  <si>
    <r>
      <t xml:space="preserve">Ne modifier que les chiffres sur  </t>
    </r>
    <r>
      <rPr>
        <b/>
        <sz val="10"/>
        <color indexed="18"/>
        <rFont val="Geneva"/>
        <family val="0"/>
      </rPr>
      <t xml:space="preserve">fond  jaune </t>
    </r>
  </si>
  <si>
    <r>
      <t>Essence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(</t>
    </r>
    <r>
      <rPr>
        <sz val="8"/>
        <color indexed="10"/>
        <rFont val="Arial"/>
        <family val="2"/>
      </rPr>
      <t>110 l</t>
    </r>
    <r>
      <rPr>
        <sz val="8"/>
        <rFont val="Arial"/>
        <family val="2"/>
      </rPr>
      <t xml:space="preserve"> max)</t>
    </r>
  </si>
  <si>
    <r>
      <t>Bagages</t>
    </r>
    <r>
      <rPr>
        <sz val="8"/>
        <color indexed="62"/>
        <rFont val="Arial"/>
        <family val="2"/>
      </rPr>
      <t xml:space="preserve">  </t>
    </r>
    <r>
      <rPr>
        <sz val="8"/>
        <rFont val="Arial"/>
        <family val="2"/>
      </rPr>
      <t>(</t>
    </r>
    <r>
      <rPr>
        <sz val="8"/>
        <color indexed="10"/>
        <rFont val="Arial"/>
        <family val="2"/>
      </rPr>
      <t>40kg</t>
    </r>
    <r>
      <rPr>
        <sz val="8"/>
        <rFont val="Arial"/>
        <family val="2"/>
      </rPr>
      <t xml:space="preserve"> max)</t>
    </r>
  </si>
  <si>
    <r>
      <t xml:space="preserve">Masse totale  </t>
    </r>
    <r>
      <rPr>
        <b/>
        <sz val="11"/>
        <color indexed="53"/>
        <rFont val="Arial"/>
        <family val="2"/>
      </rPr>
      <t>(865 kg max)</t>
    </r>
  </si>
  <si>
    <r>
      <t>Graphique MASSE CENTRAGE (ou Limites de centrage)</t>
    </r>
    <r>
      <rPr>
        <i/>
        <sz val="8"/>
        <color indexed="62"/>
        <rFont val="Geneva"/>
        <family val="0"/>
      </rPr>
      <t xml:space="preserve"> (Selon RAPPORT DE PESEE du 15/04/2010)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</si>
</sst>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/yy"/>
    <numFmt numFmtId="173" formatCode="h:mm"/>
    <numFmt numFmtId="174" formatCode="h:mm:ss"/>
    <numFmt numFmtId="175" formatCode="d/m/yy\ h:mm"/>
    <numFmt numFmtId="176" formatCode="#,##0,\k\g"/>
    <numFmt numFmtId="177" formatCode="###0,\k\g"/>
    <numFmt numFmtId="178" formatCode="#,###\k\g"/>
    <numFmt numFmtId="179" formatCode="###\m"/>
    <numFmt numFmtId="180" formatCode="#,###\m"/>
    <numFmt numFmtId="181" formatCode="0.000\m"/>
    <numFmt numFmtId="182" formatCode="000\k\g"/>
    <numFmt numFmtId="183" formatCode="000.0\m"/>
    <numFmt numFmtId="184" formatCode="000.0\m\k\g"/>
    <numFmt numFmtId="185" formatCode="000.0\m\.\k\g"/>
    <numFmt numFmtId="186" formatCode="000\m\.\k\g"/>
    <numFmt numFmtId="187" formatCode="#,##0;\-#,##0"/>
    <numFmt numFmtId="188" formatCode="#,##0;[Red]\-#,##0"/>
    <numFmt numFmtId="189" formatCode="#,##0.00;\-#,##0.00"/>
    <numFmt numFmtId="190" formatCode="#,##0.00;[Red]\-#,##0.00"/>
    <numFmt numFmtId="191" formatCode="d/mm/yy"/>
    <numFmt numFmtId="192" formatCode="d\-mmm\-yy"/>
    <numFmt numFmtId="193" formatCode="d\-mmm"/>
    <numFmt numFmtId="194" formatCode="d/mm/yy\ hh:mm"/>
    <numFmt numFmtId="195" formatCode="dd/mm"/>
    <numFmt numFmtId="196" formatCode="[hh]:mm"/>
    <numFmt numFmtId="197" formatCode="#,##0.000"/>
    <numFmt numFmtId="198" formatCode="0.000"/>
    <numFmt numFmtId="199" formatCode="##0"/>
    <numFmt numFmtId="200" formatCode="000"/>
    <numFmt numFmtId="201" formatCode="00000"/>
    <numFmt numFmtId="202" formatCode="0.0"/>
    <numFmt numFmtId="203" formatCode="000,\k\g"/>
    <numFmt numFmtId="204" formatCode="000\'\ \k\g\'"/>
    <numFmt numFmtId="205" formatCode="000&quot; kg&quot;"/>
    <numFmt numFmtId="206" formatCode="00&quot; kg&quot;"/>
    <numFmt numFmtId="207" formatCode="00&quot; L&quot;"/>
    <numFmt numFmtId="208" formatCode="00&quot; l.&quot;"/>
    <numFmt numFmtId="209" formatCode="00&quot; l&quot;"/>
    <numFmt numFmtId="210" formatCode="000&quot; m.kg&quot;"/>
    <numFmt numFmtId="211" formatCode="000&quot; m&quot;"/>
    <numFmt numFmtId="212" formatCode="0.000,\m"/>
    <numFmt numFmtId="213" formatCode="0.000\ &quot;m&quot;"/>
    <numFmt numFmtId="214" formatCode="0.000\ &quot;m.k&quot;"/>
    <numFmt numFmtId="215" formatCode="00&quot; m.kg&quot;"/>
    <numFmt numFmtId="216" formatCode="0.00\ &quot;m&quot;"/>
    <numFmt numFmtId="217" formatCode="00000&quot; m.kg&quot;"/>
    <numFmt numFmtId="218" formatCode="00.000&quot; m.kg&quot;"/>
    <numFmt numFmtId="219" formatCode="0.00000\ &quot;m&quot;"/>
    <numFmt numFmtId="220" formatCode="0&quot; kg&quot;"/>
    <numFmt numFmtId="221" formatCode="0.0&quot; kg&quot;"/>
    <numFmt numFmtId="222" formatCode="00.00&quot; m.kg&quot;"/>
    <numFmt numFmtId="223" formatCode="0.0000\ &quot;m&quot;"/>
    <numFmt numFmtId="224" formatCode="0.00&quot; kg&quot;"/>
  </numFmts>
  <fonts count="36">
    <font>
      <sz val="10"/>
      <name val="Arial"/>
      <family val="0"/>
    </font>
    <font>
      <sz val="10"/>
      <name val="Geneva"/>
      <family val="0"/>
    </font>
    <font>
      <sz val="9"/>
      <name val="Geneva"/>
      <family val="0"/>
    </font>
    <font>
      <b/>
      <i/>
      <sz val="10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8"/>
      <color indexed="10"/>
      <name val="Geneva"/>
      <family val="0"/>
    </font>
    <font>
      <b/>
      <sz val="8"/>
      <name val="Geneva"/>
      <family val="0"/>
    </font>
    <font>
      <sz val="8"/>
      <color indexed="10"/>
      <name val="Geneva"/>
      <family val="0"/>
    </font>
    <font>
      <sz val="10"/>
      <color indexed="18"/>
      <name val="Geneva"/>
      <family val="0"/>
    </font>
    <font>
      <b/>
      <sz val="10"/>
      <color indexed="18"/>
      <name val="Geneva"/>
      <family val="0"/>
    </font>
    <font>
      <b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62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11"/>
      <color indexed="17"/>
      <name val="Arial"/>
      <family val="2"/>
    </font>
    <font>
      <b/>
      <sz val="11"/>
      <color indexed="53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i/>
      <sz val="10"/>
      <color indexed="62"/>
      <name val="Geneva"/>
      <family val="0"/>
    </font>
    <font>
      <i/>
      <sz val="8"/>
      <color indexed="62"/>
      <name val="Geneva"/>
      <family val="0"/>
    </font>
    <font>
      <sz val="10"/>
      <color indexed="9"/>
      <name val="Arial"/>
      <family val="2"/>
    </font>
    <font>
      <sz val="10"/>
      <color indexed="8"/>
      <name val="Geneva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9"/>
      <name val="Tahoma"/>
      <family val="0"/>
    </font>
    <font>
      <sz val="9"/>
      <name val="Tahoma"/>
      <family val="0"/>
    </font>
    <font>
      <sz val="10"/>
      <color indexed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3" fillId="2" borderId="1" xfId="0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centerContinuous" vertical="center"/>
      <protection/>
    </xf>
    <xf numFmtId="0" fontId="6" fillId="2" borderId="3" xfId="0" applyFont="1" applyFill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 horizontal="centerContinuous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 horizontal="centerContinuous"/>
      <protection/>
    </xf>
    <xf numFmtId="0" fontId="0" fillId="0" borderId="10" xfId="0" applyFont="1" applyBorder="1" applyAlignment="1" applyProtection="1">
      <alignment vertical="center"/>
      <protection/>
    </xf>
    <xf numFmtId="220" fontId="15" fillId="0" borderId="10" xfId="0" applyNumberFormat="1" applyFont="1" applyBorder="1" applyAlignment="1" applyProtection="1">
      <alignment horizontal="center" vertical="center"/>
      <protection/>
    </xf>
    <xf numFmtId="216" fontId="16" fillId="0" borderId="11" xfId="0" applyNumberFormat="1" applyFont="1" applyBorder="1" applyAlignment="1" applyProtection="1">
      <alignment horizontal="center" vertical="center"/>
      <protection/>
    </xf>
    <xf numFmtId="222" fontId="16" fillId="0" borderId="12" xfId="0" applyNumberFormat="1" applyFont="1" applyBorder="1" applyAlignment="1" applyProtection="1">
      <alignment horizontal="center" vertical="center"/>
      <protection/>
    </xf>
    <xf numFmtId="218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220" fontId="18" fillId="3" borderId="10" xfId="0" applyNumberFormat="1" applyFont="1" applyFill="1" applyBorder="1" applyAlignment="1" applyProtection="1">
      <alignment horizontal="center" vertical="center"/>
      <protection locked="0"/>
    </xf>
    <xf numFmtId="209" fontId="18" fillId="3" borderId="10" xfId="0" applyNumberFormat="1" applyFont="1" applyFill="1" applyBorder="1" applyAlignment="1" applyProtection="1">
      <alignment horizontal="center" vertical="center"/>
      <protection locked="0"/>
    </xf>
    <xf numFmtId="221" fontId="19" fillId="0" borderId="10" xfId="0" applyNumberFormat="1" applyFont="1" applyBorder="1" applyAlignment="1" applyProtection="1">
      <alignment horizontal="center"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23" fillId="0" borderId="13" xfId="0" applyFont="1" applyFill="1" applyBorder="1" applyAlignment="1" applyProtection="1">
      <alignment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21" fontId="25" fillId="2" borderId="16" xfId="0" applyNumberFormat="1" applyFont="1" applyFill="1" applyBorder="1" applyAlignment="1" applyProtection="1">
      <alignment horizontal="center" vertical="center"/>
      <protection/>
    </xf>
    <xf numFmtId="223" fontId="25" fillId="2" borderId="16" xfId="0" applyNumberFormat="1" applyFont="1" applyFill="1" applyBorder="1" applyAlignment="1" applyProtection="1">
      <alignment horizontal="center" vertical="center"/>
      <protection/>
    </xf>
    <xf numFmtId="222" fontId="15" fillId="0" borderId="17" xfId="0" applyNumberFormat="1" applyFont="1" applyBorder="1" applyAlignment="1" applyProtection="1">
      <alignment horizontal="center" vertical="center"/>
      <protection/>
    </xf>
    <xf numFmtId="218" fontId="26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vertical="center"/>
      <protection/>
    </xf>
    <xf numFmtId="206" fontId="26" fillId="0" borderId="0" xfId="0" applyNumberFormat="1" applyFont="1" applyBorder="1" applyAlignment="1" applyProtection="1">
      <alignment horizontal="center" vertical="center"/>
      <protection/>
    </xf>
    <xf numFmtId="213" fontId="26" fillId="0" borderId="0" xfId="0" applyNumberFormat="1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/>
      <protection/>
    </xf>
    <xf numFmtId="0" fontId="30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2" fontId="3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u val="none"/>
        <strike val="0"/>
        <color rgb="FFFFFFFF"/>
      </font>
      <fill>
        <patternFill patternType="solid">
          <fgColor rgb="FFFF0000"/>
          <bgColor rgb="FFFF8080"/>
        </patternFill>
      </fill>
      <border/>
    </dxf>
    <dxf>
      <font>
        <b/>
        <i val="0"/>
        <u val="none"/>
        <strike val="0"/>
        <color rgb="FFFFFFFF"/>
      </font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"/>
          <c:y val="0.009"/>
          <c:w val="0.9525"/>
          <c:h val="0.93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/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elete val="1"/>
          </c:dLbls>
          <c:xVal>
            <c:numRef>
              <c:f>Feuil1!$D$39:$D$43</c:f>
            </c:numRef>
          </c:xVal>
          <c:yVal>
            <c:numRef>
              <c:f>Feuil1!$E$39:$E$43</c:f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Feuil1!$F$39:$F$41</c:f>
            </c:numRef>
          </c:xVal>
          <c:yVal>
            <c:numRef>
              <c:f>Feuil1!$G$39:$G$41</c:f>
            </c:numRef>
          </c:yVal>
          <c:smooth val="0"/>
        </c:ser>
        <c:axId val="4625643"/>
        <c:axId val="41630788"/>
      </c:scatterChart>
      <c:valAx>
        <c:axId val="4625643"/>
        <c:scaling>
          <c:orientation val="minMax"/>
          <c:max val="0.6"/>
          <c:min val="0.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</a:rPr>
                  <a:t>Distance point de référence (LEVIER) en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30788"/>
        <c:crossesAt val="600"/>
        <c:crossBetween val="midCat"/>
        <c:dispUnits/>
        <c:majorUnit val="0.05"/>
        <c:minorUnit val="0.01"/>
      </c:valAx>
      <c:valAx>
        <c:axId val="41630788"/>
        <c:scaling>
          <c:orientation val="minMax"/>
          <c:max val="92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</a:rPr>
                  <a:t>Masse (kg)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25643"/>
        <c:crossesAt val="0.18"/>
        <c:crossBetween val="midCat"/>
        <c:dispUnits/>
        <c:minorUnit val="25"/>
      </c:valAx>
      <c:spPr>
        <a:solidFill>
          <a:srgbClr val="FFFFCC"/>
        </a:solidFill>
        <a:ln w="3175">
          <a:noFill/>
        </a:ln>
      </c:spPr>
    </c:plotArea>
    <c:plotVisOnly val="0"/>
    <c:dispBlanksAs val="gap"/>
    <c:showDLblsOverMax val="0"/>
  </c:chart>
  <c:spPr>
    <a:ln w="25400">
      <a:solidFill>
        <a:srgbClr val="0000FF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13</xdr:row>
      <xdr:rowOff>76200</xdr:rowOff>
    </xdr:from>
    <xdr:to>
      <xdr:col>6</xdr:col>
      <xdr:colOff>85725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>
          <a:off x="4429125" y="24003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13</xdr:row>
      <xdr:rowOff>76200</xdr:rowOff>
    </xdr:from>
    <xdr:to>
      <xdr:col>7</xdr:col>
      <xdr:colOff>85725</xdr:colOff>
      <xdr:row>13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5191125" y="24003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18</xdr:row>
      <xdr:rowOff>95250</xdr:rowOff>
    </xdr:from>
    <xdr:to>
      <xdr:col>4</xdr:col>
      <xdr:colOff>304800</xdr:colOff>
      <xdr:row>23</xdr:row>
      <xdr:rowOff>9525</xdr:rowOff>
    </xdr:to>
    <xdr:sp>
      <xdr:nvSpPr>
        <xdr:cNvPr id="3" name="AutoShape 3"/>
        <xdr:cNvSpPr>
          <a:spLocks/>
        </xdr:cNvSpPr>
      </xdr:nvSpPr>
      <xdr:spPr>
        <a:xfrm rot="21590738">
          <a:off x="1866900" y="3057525"/>
          <a:ext cx="1485900" cy="72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J F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37</xdr:row>
      <xdr:rowOff>19050</xdr:rowOff>
    </xdr:to>
    <xdr:graphicFrame>
      <xdr:nvGraphicFramePr>
        <xdr:cNvPr id="4" name="Chart 6"/>
        <xdr:cNvGraphicFramePr/>
      </xdr:nvGraphicFramePr>
      <xdr:xfrm>
        <a:off x="762000" y="2962275"/>
        <a:ext cx="60960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19</xdr:row>
      <xdr:rowOff>28575</xdr:rowOff>
    </xdr:from>
    <xdr:to>
      <xdr:col>4</xdr:col>
      <xdr:colOff>390525</xdr:colOff>
      <xdr:row>22</xdr:row>
      <xdr:rowOff>123825</xdr:rowOff>
    </xdr:to>
    <xdr:sp>
      <xdr:nvSpPr>
        <xdr:cNvPr id="5" name="AutoShape 7"/>
        <xdr:cNvSpPr>
          <a:spLocks/>
        </xdr:cNvSpPr>
      </xdr:nvSpPr>
      <xdr:spPr>
        <a:xfrm rot="21590738">
          <a:off x="1952625" y="3152775"/>
          <a:ext cx="14859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J F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ses_centrage_dr400_JF_15040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BXJF"/>
      <sheetName val="F-GGH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N25" sqref="N25"/>
    </sheetView>
  </sheetViews>
  <sheetFormatPr defaultColWidth="11.421875" defaultRowHeight="12.75"/>
  <sheetData>
    <row r="1" spans="1:1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>
      <c r="A2" s="1"/>
      <c r="B2" s="1"/>
      <c r="C2" s="2" t="s">
        <v>9</v>
      </c>
      <c r="D2" s="3"/>
      <c r="E2" s="3"/>
      <c r="F2" s="4"/>
      <c r="G2" s="3"/>
      <c r="H2" s="4"/>
      <c r="I2" s="1"/>
      <c r="J2" s="1"/>
      <c r="K2" s="1"/>
    </row>
    <row r="3" spans="1:11" ht="14.25">
      <c r="A3" s="1"/>
      <c r="B3" s="1"/>
      <c r="C3" s="5"/>
      <c r="D3" s="6"/>
      <c r="E3" s="6"/>
      <c r="F3" s="6"/>
      <c r="G3" s="6"/>
      <c r="H3" s="6"/>
      <c r="I3" s="1"/>
      <c r="J3" s="1"/>
      <c r="K3" s="1"/>
    </row>
    <row r="4" spans="1:11" ht="12.75">
      <c r="A4" s="7"/>
      <c r="B4" s="8" t="s">
        <v>8</v>
      </c>
      <c r="C4" s="9"/>
      <c r="D4" s="9"/>
      <c r="E4" s="9"/>
      <c r="F4" s="9"/>
      <c r="G4" s="9"/>
      <c r="H4" s="9"/>
      <c r="I4" s="9"/>
      <c r="J4" s="10"/>
      <c r="K4" s="7"/>
    </row>
    <row r="5" spans="1:11" ht="12.75">
      <c r="A5" s="7"/>
      <c r="B5" s="11"/>
      <c r="C5" s="11"/>
      <c r="D5" s="12" t="s">
        <v>10</v>
      </c>
      <c r="E5" s="12"/>
      <c r="F5" s="12"/>
      <c r="G5" s="12"/>
      <c r="H5" s="11"/>
      <c r="I5" s="11"/>
      <c r="J5" s="7"/>
      <c r="K5" s="7"/>
    </row>
    <row r="6" spans="1:11" ht="13.5" thickBot="1">
      <c r="A6" s="1"/>
      <c r="B6" s="11"/>
      <c r="C6" s="11"/>
      <c r="D6" s="11"/>
      <c r="E6" s="11"/>
      <c r="F6" s="11"/>
      <c r="G6" s="11"/>
      <c r="H6" s="11"/>
      <c r="I6" s="11"/>
      <c r="J6" s="1"/>
      <c r="K6" s="1"/>
    </row>
    <row r="7" spans="1:11" ht="12.75">
      <c r="A7" s="1"/>
      <c r="B7" s="11"/>
      <c r="C7" s="13"/>
      <c r="D7" s="14"/>
      <c r="E7" s="15" t="s">
        <v>0</v>
      </c>
      <c r="F7" s="15" t="s">
        <v>7</v>
      </c>
      <c r="G7" s="15" t="s">
        <v>6</v>
      </c>
      <c r="H7" s="16" t="s">
        <v>5</v>
      </c>
      <c r="I7" s="17"/>
      <c r="J7" s="1"/>
      <c r="K7" s="1"/>
    </row>
    <row r="8" spans="1:11" ht="12.75">
      <c r="A8" s="1"/>
      <c r="B8" s="11"/>
      <c r="C8" s="18" t="s">
        <v>1</v>
      </c>
      <c r="D8" s="19"/>
      <c r="E8" s="20"/>
      <c r="F8" s="21">
        <v>565</v>
      </c>
      <c r="G8" s="22">
        <v>0.34</v>
      </c>
      <c r="H8" s="23">
        <f aca="true" t="shared" si="0" ref="H8:H13">G8*F8</f>
        <v>192.10000000000002</v>
      </c>
      <c r="I8" s="24"/>
      <c r="J8" s="1"/>
      <c r="K8" s="1"/>
    </row>
    <row r="9" spans="1:11" ht="15">
      <c r="A9" s="1"/>
      <c r="B9" s="11"/>
      <c r="C9" s="25" t="s">
        <v>2</v>
      </c>
      <c r="D9" s="19"/>
      <c r="E9" s="26"/>
      <c r="F9" s="27">
        <v>80</v>
      </c>
      <c r="G9" s="22">
        <v>0.41</v>
      </c>
      <c r="H9" s="23">
        <f t="shared" si="0"/>
        <v>32.8</v>
      </c>
      <c r="I9" s="24"/>
      <c r="J9" s="1"/>
      <c r="K9" s="1"/>
    </row>
    <row r="10" spans="1:11" ht="15">
      <c r="A10" s="1"/>
      <c r="B10" s="11"/>
      <c r="C10" s="25" t="s">
        <v>3</v>
      </c>
      <c r="D10" s="19"/>
      <c r="E10" s="26"/>
      <c r="F10" s="27">
        <v>74</v>
      </c>
      <c r="G10" s="22">
        <v>0.41</v>
      </c>
      <c r="H10" s="23">
        <f t="shared" si="0"/>
        <v>30.34</v>
      </c>
      <c r="I10" s="24"/>
      <c r="J10" s="1"/>
      <c r="K10" s="1"/>
    </row>
    <row r="11" spans="1:11" ht="15">
      <c r="A11" s="1"/>
      <c r="B11" s="11"/>
      <c r="C11" s="25" t="s">
        <v>4</v>
      </c>
      <c r="D11" s="19"/>
      <c r="E11" s="26"/>
      <c r="F11" s="27">
        <v>75</v>
      </c>
      <c r="G11" s="22">
        <v>1.19</v>
      </c>
      <c r="H11" s="23">
        <f t="shared" si="0"/>
        <v>89.25</v>
      </c>
      <c r="I11" s="24"/>
      <c r="J11" s="1"/>
      <c r="K11" s="1"/>
    </row>
    <row r="12" spans="1:11" ht="15">
      <c r="A12" s="1"/>
      <c r="B12" s="11"/>
      <c r="C12" s="25" t="s">
        <v>11</v>
      </c>
      <c r="D12" s="19"/>
      <c r="E12" s="28">
        <v>98.6</v>
      </c>
      <c r="F12" s="29">
        <f>E12*0.72</f>
        <v>70.99199999999999</v>
      </c>
      <c r="G12" s="22">
        <v>1.12</v>
      </c>
      <c r="H12" s="23">
        <f t="shared" si="0"/>
        <v>79.51104</v>
      </c>
      <c r="I12" s="24"/>
      <c r="J12" s="1"/>
      <c r="K12" s="1"/>
    </row>
    <row r="13" spans="1:11" ht="15">
      <c r="A13" s="1"/>
      <c r="B13" s="11"/>
      <c r="C13" s="30" t="s">
        <v>12</v>
      </c>
      <c r="D13" s="31"/>
      <c r="E13" s="26"/>
      <c r="F13" s="27">
        <v>0</v>
      </c>
      <c r="G13" s="22">
        <v>1.9</v>
      </c>
      <c r="H13" s="23">
        <f t="shared" si="0"/>
        <v>0</v>
      </c>
      <c r="I13" s="24"/>
      <c r="J13" s="1"/>
      <c r="K13" s="1"/>
    </row>
    <row r="14" spans="1:11" ht="6.75" customHeight="1">
      <c r="A14" s="1"/>
      <c r="B14" s="11"/>
      <c r="C14" s="25"/>
      <c r="D14" s="19"/>
      <c r="E14" s="22"/>
      <c r="F14" s="22"/>
      <c r="G14" s="22"/>
      <c r="H14" s="23"/>
      <c r="I14" s="6"/>
      <c r="J14" s="1"/>
      <c r="K14" s="1"/>
    </row>
    <row r="15" spans="1:11" ht="16.5" thickBot="1">
      <c r="A15" s="1"/>
      <c r="B15" s="11"/>
      <c r="C15" s="32" t="s">
        <v>13</v>
      </c>
      <c r="D15" s="33"/>
      <c r="E15" s="34"/>
      <c r="F15" s="35">
        <f>SUM(F8:F13)</f>
        <v>864.992</v>
      </c>
      <c r="G15" s="36">
        <f>H15/F15</f>
        <v>0.49017914616551367</v>
      </c>
      <c r="H15" s="37">
        <f>SUM(H8:H13)</f>
        <v>424.00104</v>
      </c>
      <c r="I15" s="38"/>
      <c r="J15" s="1"/>
      <c r="K15" s="1"/>
    </row>
    <row r="16" spans="1:11" ht="7.5" customHeight="1">
      <c r="A16" s="1"/>
      <c r="B16" s="11"/>
      <c r="C16" s="39"/>
      <c r="D16" s="40"/>
      <c r="E16" s="41"/>
      <c r="F16" s="42"/>
      <c r="G16" s="43"/>
      <c r="H16" s="38"/>
      <c r="I16" s="38"/>
      <c r="J16" s="1"/>
      <c r="K16" s="1"/>
    </row>
    <row r="17" spans="1:11" ht="12.75">
      <c r="A17" s="1"/>
      <c r="B17" s="44" t="s">
        <v>14</v>
      </c>
      <c r="C17" s="44"/>
      <c r="D17" s="44"/>
      <c r="E17" s="44"/>
      <c r="F17" s="44"/>
      <c r="G17" s="44"/>
      <c r="H17" s="44"/>
      <c r="I17" s="44"/>
      <c r="J17" s="1"/>
      <c r="K17" s="1"/>
    </row>
    <row r="18" spans="1:11" ht="6.75" customHeight="1">
      <c r="A18" s="1"/>
      <c r="B18" s="45"/>
      <c r="C18" s="45"/>
      <c r="D18" s="45"/>
      <c r="E18" s="45"/>
      <c r="F18" s="45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46"/>
      <c r="E38" s="46"/>
      <c r="F38" s="46"/>
      <c r="G38" s="46"/>
      <c r="H38" s="46"/>
      <c r="I38" s="1"/>
      <c r="J38" s="1"/>
      <c r="K38" s="1"/>
    </row>
    <row r="39" spans="1:11" ht="12.75" hidden="1">
      <c r="A39" s="1"/>
      <c r="B39" s="47"/>
      <c r="C39" s="47"/>
      <c r="D39" s="47">
        <v>0.205</v>
      </c>
      <c r="E39" s="47">
        <v>600</v>
      </c>
      <c r="F39" s="47">
        <v>0.18</v>
      </c>
      <c r="G39" s="47">
        <f>F15</f>
        <v>864.992</v>
      </c>
      <c r="H39" s="48"/>
      <c r="I39" s="1"/>
      <c r="J39" s="1"/>
      <c r="K39" s="1"/>
    </row>
    <row r="40" spans="1:11" ht="12.75" hidden="1">
      <c r="A40" s="1"/>
      <c r="B40" s="47"/>
      <c r="C40" s="47"/>
      <c r="D40" s="47">
        <v>0.205</v>
      </c>
      <c r="E40" s="47">
        <v>750</v>
      </c>
      <c r="F40" s="49">
        <f>G15</f>
        <v>0.49017914616551367</v>
      </c>
      <c r="G40" s="47">
        <f>F15</f>
        <v>864.992</v>
      </c>
      <c r="H40" s="48"/>
      <c r="I40" s="1"/>
      <c r="J40" s="1"/>
      <c r="K40" s="1"/>
    </row>
    <row r="41" spans="1:11" ht="12.75" hidden="1">
      <c r="A41" s="1"/>
      <c r="B41" s="47"/>
      <c r="C41" s="47"/>
      <c r="D41" s="47">
        <v>0.428</v>
      </c>
      <c r="E41" s="47">
        <v>865</v>
      </c>
      <c r="F41" s="49">
        <f>G15</f>
        <v>0.49017914616551367</v>
      </c>
      <c r="G41" s="47">
        <v>600</v>
      </c>
      <c r="H41" s="48"/>
      <c r="I41" s="1"/>
      <c r="J41" s="1"/>
      <c r="K41" s="1"/>
    </row>
    <row r="42" spans="1:11" ht="12.75" hidden="1">
      <c r="A42" s="1"/>
      <c r="B42" s="47"/>
      <c r="C42" s="47"/>
      <c r="D42" s="47">
        <v>0.564</v>
      </c>
      <c r="E42" s="47">
        <v>865</v>
      </c>
      <c r="F42" s="47"/>
      <c r="G42" s="47"/>
      <c r="H42" s="48"/>
      <c r="I42" s="1"/>
      <c r="J42" s="1"/>
      <c r="K42" s="1"/>
    </row>
    <row r="43" spans="1:11" ht="12.75" hidden="1">
      <c r="A43" s="1"/>
      <c r="B43" s="47"/>
      <c r="C43" s="47"/>
      <c r="D43" s="47">
        <v>0.564</v>
      </c>
      <c r="E43" s="47">
        <v>600</v>
      </c>
      <c r="F43" s="47"/>
      <c r="G43" s="47"/>
      <c r="H43" s="48"/>
      <c r="I43" s="1"/>
      <c r="J43" s="1"/>
      <c r="K43" s="1"/>
    </row>
    <row r="44" spans="1:11" ht="12.75">
      <c r="A44" s="1"/>
      <c r="B44" s="1"/>
      <c r="C44" s="48"/>
      <c r="D44" s="48"/>
      <c r="E44" s="48"/>
      <c r="F44" s="48"/>
      <c r="G44" s="48"/>
      <c r="H44" s="48"/>
      <c r="I44" s="1"/>
      <c r="J44" s="1"/>
      <c r="K44" s="1"/>
    </row>
    <row r="45" spans="1:11" ht="12.75">
      <c r="A45" s="1"/>
      <c r="B45" s="1"/>
      <c r="C45" s="48"/>
      <c r="D45" s="48"/>
      <c r="E45" s="48"/>
      <c r="F45" s="48"/>
      <c r="G45" s="48"/>
      <c r="H45" s="48"/>
      <c r="I45" s="1"/>
      <c r="J45" s="1"/>
      <c r="K45" s="1"/>
    </row>
    <row r="46" spans="1:11" ht="12.75">
      <c r="A46" s="1"/>
      <c r="B46" s="1"/>
      <c r="C46" s="48"/>
      <c r="D46" s="48"/>
      <c r="E46" s="48"/>
      <c r="F46" s="48"/>
      <c r="G46" s="48"/>
      <c r="H46" s="48"/>
      <c r="I46" s="1"/>
      <c r="J46" s="1"/>
      <c r="K46" s="1"/>
    </row>
    <row r="47" spans="1:11" ht="12.75">
      <c r="A47" s="1"/>
      <c r="B47" s="1"/>
      <c r="C47" s="48"/>
      <c r="D47" s="48"/>
      <c r="E47" s="48"/>
      <c r="F47" s="48"/>
      <c r="G47" s="48"/>
      <c r="H47" s="48"/>
      <c r="I47" s="1"/>
      <c r="J47" s="1"/>
      <c r="K47" s="1"/>
    </row>
    <row r="48" spans="1:11" ht="12.75">
      <c r="A48" s="1"/>
      <c r="B48" s="1"/>
      <c r="C48" s="48"/>
      <c r="D48" s="48"/>
      <c r="E48" s="48"/>
      <c r="F48" s="48"/>
      <c r="G48" s="48"/>
      <c r="H48" s="48"/>
      <c r="I48" s="1"/>
      <c r="J48" s="1"/>
      <c r="K48" s="1"/>
    </row>
  </sheetData>
  <sheetProtection password="CFC5" sheet="1" objects="1" scenarios="1"/>
  <mergeCells count="5">
    <mergeCell ref="B17:I17"/>
    <mergeCell ref="B4:J4"/>
    <mergeCell ref="D5:G5"/>
    <mergeCell ref="C13:D13"/>
    <mergeCell ref="C15:E15"/>
  </mergeCells>
  <conditionalFormatting sqref="F16">
    <cfRule type="cellIs" priority="1" dxfId="0" operator="greaterThan" stopIfTrue="1">
      <formula>880</formula>
    </cfRule>
  </conditionalFormatting>
  <conditionalFormatting sqref="F15">
    <cfRule type="cellIs" priority="2" dxfId="1" operator="greaterThan" stopIfTrue="1">
      <formula>865</formula>
    </cfRule>
  </conditionalFormatting>
  <conditionalFormatting sqref="G15">
    <cfRule type="cellIs" priority="3" dxfId="2" operator="greaterThan" stopIfTrue="1">
      <formula>0.564</formula>
    </cfRule>
  </conditionalFormatting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2015-04-02T12:06:11Z</dcterms:created>
  <dcterms:modified xsi:type="dcterms:W3CDTF">2015-04-02T12:18:35Z</dcterms:modified>
  <cp:category/>
  <cp:version/>
  <cp:contentType/>
  <cp:contentStatus/>
</cp:coreProperties>
</file>