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tian/Documents/SiteAeroclub/aeroclub-montlucon/xls/"/>
    </mc:Choice>
  </mc:AlternateContent>
  <xr:revisionPtr revIDLastSave="0" documentId="8_{B164004A-EE79-E34A-9D04-7C77F6881FA5}" xr6:coauthVersionLast="47" xr6:coauthVersionMax="47" xr10:uidLastSave="{00000000-0000-0000-0000-000000000000}"/>
  <workbookProtection workbookAlgorithmName="SHA-512" workbookHashValue="Oyo9eS7YS+yTniLNqd/bzO+5X1NUYGKqu0uCw1pgMnrUPBmcI6Ch1edrJmdbL0rnvi43QrjdGx7WdbZWmZdSZQ==" workbookSaltValue="lYpOq82X0+yjuA4qRrQG5Q==" workbookSpinCount="100000" lockStructure="1"/>
  <bookViews>
    <workbookView xWindow="0" yWindow="500" windowWidth="38240" windowHeight="22480" xr2:uid="{00000000-000D-0000-FFFF-FFFF00000000}"/>
  </bookViews>
  <sheets>
    <sheet name="Feuil1" sheetId="1" r:id="rId1"/>
  </sheets>
  <definedNames>
    <definedName name="Conso_ex">#REF!</definedName>
    <definedName name="Fb_ex">#REF!</definedName>
    <definedName name="Vpex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F12" i="1"/>
  <c r="F15" i="1" s="1"/>
  <c r="G39" i="1" s="1"/>
  <c r="H12" i="1"/>
  <c r="H13" i="1"/>
  <c r="H15" i="1" l="1"/>
  <c r="G15" i="1" s="1"/>
  <c r="F40" i="1" s="1"/>
  <c r="G40" i="1"/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m415872</author>
    <author>Dominique</author>
  </authors>
  <commentList>
    <comment ref="F8" authorId="0" shapeId="0" xr:uid="{00000000-0006-0000-0000-000001000000}">
      <text>
        <r>
          <rPr>
            <sz val="8"/>
            <color rgb="FF000000"/>
            <rFont val="Tahoma"/>
            <family val="2"/>
          </rPr>
          <t xml:space="preserve">Huile et Essence résiduelle comprises dans la masse à vide.
</t>
        </r>
      </text>
    </comment>
    <comment ref="H8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=Masse X Levier</t>
        </r>
      </text>
    </comment>
    <comment ref="H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11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1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Densitée essence = 0,72
</t>
        </r>
      </text>
    </comment>
    <comment ref="H12" authorId="1" shapeId="0" xr:uid="{00000000-0006-0000-0000-000007000000}">
      <text>
        <r>
          <rPr>
            <b/>
            <sz val="9"/>
            <color rgb="FF000000"/>
            <rFont val="Tahoma"/>
            <family val="2"/>
          </rPr>
          <t>= Masse X Levier</t>
        </r>
      </text>
    </comment>
    <comment ref="H1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1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= Somme des Masses</t>
        </r>
      </text>
    </comment>
    <comment ref="G15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=Total des Moments / Masse Totale
</t>
        </r>
      </text>
    </comment>
    <comment ref="H15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= Somme des Moments</t>
        </r>
      </text>
    </comment>
  </commentList>
</comments>
</file>

<file path=xl/sharedStrings.xml><?xml version="1.0" encoding="utf-8"?>
<sst xmlns="http://schemas.openxmlformats.org/spreadsheetml/2006/main" count="15" uniqueCount="15">
  <si>
    <t>Litres</t>
  </si>
  <si>
    <t>Avion à vide</t>
  </si>
  <si>
    <t>Pilote</t>
  </si>
  <si>
    <t>Co-pilote</t>
  </si>
  <si>
    <t>Passagers  AR</t>
  </si>
  <si>
    <t>Moments m.kg</t>
  </si>
  <si>
    <t>Leviers m</t>
  </si>
  <si>
    <t>Masses kg</t>
  </si>
  <si>
    <t xml:space="preserve">  Donné à titre indicatif. SE CONFORMER UNIQUEMENT AU RAPPORT DE PESÉE SE TROUVANT DANS LE CARNET DE ROUTE </t>
  </si>
  <si>
    <r>
      <t xml:space="preserve">Ne modifier que les chiffres sur  </t>
    </r>
    <r>
      <rPr>
        <b/>
        <sz val="10"/>
        <color indexed="18"/>
        <rFont val="Geneva"/>
        <family val="2"/>
      </rPr>
      <t xml:space="preserve">fond  jaune </t>
    </r>
  </si>
  <si>
    <r>
      <t>Essence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 xml:space="preserve"> (</t>
    </r>
    <r>
      <rPr>
        <sz val="8"/>
        <color indexed="10"/>
        <rFont val="Arial"/>
        <family val="2"/>
      </rPr>
      <t>110 l</t>
    </r>
    <r>
      <rPr>
        <sz val="8"/>
        <rFont val="Arial"/>
        <family val="2"/>
      </rPr>
      <t xml:space="preserve"> max)</t>
    </r>
  </si>
  <si>
    <r>
      <t>Bagages</t>
    </r>
    <r>
      <rPr>
        <sz val="8"/>
        <color indexed="62"/>
        <rFont val="Arial"/>
        <family val="2"/>
      </rPr>
      <t xml:space="preserve">  </t>
    </r>
    <r>
      <rPr>
        <sz val="8"/>
        <rFont val="Arial"/>
        <family val="2"/>
      </rPr>
      <t>(</t>
    </r>
    <r>
      <rPr>
        <sz val="8"/>
        <color indexed="10"/>
        <rFont val="Arial"/>
        <family val="2"/>
      </rPr>
      <t>40kg</t>
    </r>
    <r>
      <rPr>
        <sz val="8"/>
        <rFont val="Arial"/>
        <family val="2"/>
      </rPr>
      <t xml:space="preserve"> max)</t>
    </r>
  </si>
  <si>
    <r>
      <t>Graphique MASSE CENTRAGE (ou Limites de centrage)</t>
    </r>
    <r>
      <rPr>
        <i/>
        <sz val="8"/>
        <color indexed="62"/>
        <rFont val="Geneva"/>
        <family val="2"/>
      </rPr>
      <t xml:space="preserve"> (Selon RAPPORT DE PESEE du 15/04/2010)</t>
    </r>
  </si>
  <si>
    <r>
      <t xml:space="preserve">Masses &amp; Centrage:    </t>
    </r>
    <r>
      <rPr>
        <sz val="11"/>
        <color indexed="62"/>
        <rFont val="Arial"/>
        <family val="2"/>
      </rPr>
      <t xml:space="preserve"> ROBIN DR400   2+2  (120CV)   </t>
    </r>
    <r>
      <rPr>
        <b/>
        <sz val="11"/>
        <color indexed="62"/>
        <rFont val="Arial"/>
        <family val="2"/>
      </rPr>
      <t>F-GTXU</t>
    </r>
  </si>
  <si>
    <r>
      <t xml:space="preserve">Masse totale  </t>
    </r>
    <r>
      <rPr>
        <b/>
        <sz val="11"/>
        <color indexed="53"/>
        <rFont val="Arial"/>
        <family val="2"/>
      </rPr>
      <t>(900 kg max)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</si>
</sst>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&quot; kg&quot;"/>
    <numFmt numFmtId="165" formatCode="00&quot; l&quot;"/>
    <numFmt numFmtId="166" formatCode="0.000\ &quot;m&quot;"/>
    <numFmt numFmtId="167" formatCode="0.00\ &quot;m&quot;"/>
    <numFmt numFmtId="168" formatCode="00.000&quot; m.kg&quot;"/>
    <numFmt numFmtId="169" formatCode="0&quot; kg&quot;"/>
    <numFmt numFmtId="170" formatCode="0.0&quot; kg&quot;"/>
    <numFmt numFmtId="171" formatCode="00.00&quot; m.kg&quot;"/>
    <numFmt numFmtId="172" formatCode="0.0000\ &quot;m&quot;"/>
  </numFmts>
  <fonts count="35" x14ac:knownFonts="1">
    <font>
      <sz val="10"/>
      <name val="Arial"/>
    </font>
    <font>
      <sz val="10"/>
      <name val="Arial"/>
      <family val="2"/>
    </font>
    <font>
      <b/>
      <i/>
      <sz val="10"/>
      <color indexed="62"/>
      <name val="Arial"/>
      <family val="2"/>
    </font>
    <font>
      <sz val="11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b/>
      <sz val="8"/>
      <color indexed="10"/>
      <name val="Geneva"/>
      <family val="2"/>
    </font>
    <font>
      <b/>
      <sz val="8"/>
      <name val="Geneva"/>
      <family val="2"/>
    </font>
    <font>
      <sz val="8"/>
      <color indexed="10"/>
      <name val="Geneva"/>
      <family val="2"/>
    </font>
    <font>
      <sz val="10"/>
      <color indexed="18"/>
      <name val="Geneva"/>
      <family val="2"/>
    </font>
    <font>
      <b/>
      <sz val="10"/>
      <color indexed="18"/>
      <name val="Geneva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indexed="62"/>
      <name val="Arial"/>
      <family val="2"/>
    </font>
    <font>
      <b/>
      <sz val="11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62"/>
      <name val="Arial"/>
      <family val="2"/>
    </font>
    <font>
      <b/>
      <sz val="11"/>
      <color indexed="17"/>
      <name val="Arial"/>
      <family val="2"/>
    </font>
    <font>
      <b/>
      <sz val="11"/>
      <color indexed="53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i/>
      <sz val="10"/>
      <color indexed="62"/>
      <name val="Geneva"/>
      <family val="2"/>
    </font>
    <font>
      <i/>
      <sz val="8"/>
      <color indexed="62"/>
      <name val="Geneva"/>
      <family val="2"/>
    </font>
    <font>
      <sz val="10"/>
      <color indexed="9"/>
      <name val="Arial"/>
      <family val="2"/>
    </font>
    <font>
      <sz val="10"/>
      <color indexed="8"/>
      <name val="Genev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horizontal="centerContinuous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horizontal="centerContinuous"/>
    </xf>
    <xf numFmtId="0" fontId="1" fillId="0" borderId="10" xfId="0" applyFont="1" applyBorder="1" applyAlignment="1">
      <alignment vertical="center"/>
    </xf>
    <xf numFmtId="167" fontId="15" fillId="0" borderId="11" xfId="0" applyNumberFormat="1" applyFont="1" applyBorder="1" applyAlignment="1">
      <alignment horizontal="center" vertical="center"/>
    </xf>
    <xf numFmtId="171" fontId="15" fillId="0" borderId="12" xfId="0" applyNumberFormat="1" applyFont="1" applyBorder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69" fontId="17" fillId="3" borderId="10" xfId="0" applyNumberFormat="1" applyFont="1" applyFill="1" applyBorder="1" applyAlignment="1" applyProtection="1">
      <alignment horizontal="center" vertical="center"/>
      <protection locked="0"/>
    </xf>
    <xf numFmtId="165" fontId="17" fillId="3" borderId="10" xfId="0" applyNumberFormat="1" applyFont="1" applyFill="1" applyBorder="1" applyAlignment="1" applyProtection="1">
      <alignment horizontal="center" vertical="center"/>
      <protection locked="0"/>
    </xf>
    <xf numFmtId="170" fontId="18" fillId="0" borderId="10" xfId="0" applyNumberFormat="1" applyFont="1" applyBorder="1" applyAlignment="1">
      <alignment horizontal="center" vertical="center"/>
    </xf>
    <xf numFmtId="170" fontId="24" fillId="2" borderId="13" xfId="0" applyNumberFormat="1" applyFont="1" applyFill="1" applyBorder="1" applyAlignment="1">
      <alignment horizontal="center" vertical="center"/>
    </xf>
    <xf numFmtId="172" fontId="24" fillId="2" borderId="13" xfId="0" applyNumberFormat="1" applyFont="1" applyFill="1" applyBorder="1" applyAlignment="1">
      <alignment horizontal="center" vertical="center"/>
    </xf>
    <xf numFmtId="171" fontId="14" fillId="0" borderId="14" xfId="0" applyNumberFormat="1" applyFont="1" applyBorder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2" fontId="29" fillId="0" borderId="0" xfId="0" applyNumberFormat="1" applyFont="1"/>
    <xf numFmtId="0" fontId="2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/>
    <xf numFmtId="0" fontId="10" fillId="3" borderId="0" xfId="0" applyFont="1" applyFill="1" applyAlignment="1">
      <alignment horizontal="center"/>
    </xf>
    <xf numFmtId="0" fontId="16" fillId="0" borderId="8" xfId="0" applyFont="1" applyBorder="1" applyAlignment="1">
      <alignment vertical="center"/>
    </xf>
    <xf numFmtId="0" fontId="0" fillId="0" borderId="9" xfId="0" applyBorder="1"/>
    <xf numFmtId="0" fontId="22" fillId="0" borderId="15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170" fontId="14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Feuil1!$D$39:$D$43</c:f>
              <c:numCache>
                <c:formatCode>General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Feuil1!$E$39:$E$43</c:f>
              <c:numCache>
                <c:formatCode>General</c:formatCode>
                <c:ptCount val="5"/>
                <c:pt idx="0">
                  <c:v>600</c:v>
                </c:pt>
                <c:pt idx="1">
                  <c:v>750</c:v>
                </c:pt>
                <c:pt idx="2">
                  <c:v>900</c:v>
                </c:pt>
                <c:pt idx="3">
                  <c:v>900</c:v>
                </c:pt>
                <c:pt idx="4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93-FA46-8835-7B2CC52F4AE3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Feuil1!$F$39:$F$41</c:f>
              <c:numCache>
                <c:formatCode>0.00</c:formatCode>
                <c:ptCount val="3"/>
                <c:pt idx="0" formatCode="General">
                  <c:v>0.18</c:v>
                </c:pt>
                <c:pt idx="1">
                  <c:v>0.40974134722739108</c:v>
                </c:pt>
                <c:pt idx="2">
                  <c:v>0.40974134722739108</c:v>
                </c:pt>
              </c:numCache>
            </c:numRef>
          </c:xVal>
          <c:yVal>
            <c:numRef>
              <c:f>Feuil1!$G$39:$G$41</c:f>
              <c:numCache>
                <c:formatCode>General</c:formatCode>
                <c:ptCount val="3"/>
                <c:pt idx="0">
                  <c:v>806.1</c:v>
                </c:pt>
                <c:pt idx="1">
                  <c:v>806.1</c:v>
                </c:pt>
                <c:pt idx="2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93-FA46-8835-7B2CC52F4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447200"/>
        <c:axId val="1449448832"/>
      </c:scatterChart>
      <c:valAx>
        <c:axId val="1449447200"/>
        <c:scaling>
          <c:orientation val="minMax"/>
          <c:max val="0.6"/>
          <c:min val="0.1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449448832"/>
        <c:crossesAt val="600"/>
        <c:crossBetween val="midCat"/>
        <c:majorUnit val="0.05"/>
        <c:minorUnit val="0.01"/>
      </c:valAx>
      <c:valAx>
        <c:axId val="1449448832"/>
        <c:scaling>
          <c:orientation val="minMax"/>
          <c:max val="1000"/>
          <c:min val="6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449447200"/>
        <c:crossesAt val="0.18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13</xdr:row>
      <xdr:rowOff>76200</xdr:rowOff>
    </xdr:from>
    <xdr:to>
      <xdr:col>6</xdr:col>
      <xdr:colOff>85725</xdr:colOff>
      <xdr:row>13</xdr:row>
      <xdr:rowOff>76200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ShapeType="1"/>
        </xdr:cNvSpPr>
      </xdr:nvSpPr>
      <xdr:spPr bwMode="auto">
        <a:xfrm>
          <a:off x="4429125" y="2400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13</xdr:row>
      <xdr:rowOff>76200</xdr:rowOff>
    </xdr:from>
    <xdr:to>
      <xdr:col>7</xdr:col>
      <xdr:colOff>85725</xdr:colOff>
      <xdr:row>13</xdr:row>
      <xdr:rowOff>76200</xdr:rowOff>
    </xdr:to>
    <xdr:sp macro="" textlink="">
      <xdr:nvSpPr>
        <xdr:cNvPr id="1089" name="Lin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ShapeType="1"/>
        </xdr:cNvSpPr>
      </xdr:nvSpPr>
      <xdr:spPr bwMode="auto">
        <a:xfrm flipH="1">
          <a:off x="5191125" y="2400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18</xdr:row>
      <xdr:rowOff>95250</xdr:rowOff>
    </xdr:from>
    <xdr:to>
      <xdr:col>4</xdr:col>
      <xdr:colOff>304800</xdr:colOff>
      <xdr:row>23</xdr:row>
      <xdr:rowOff>9525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866900" y="3057525"/>
          <a:ext cx="1485900" cy="723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9</xdr:col>
      <xdr:colOff>0</xdr:colOff>
      <xdr:row>37</xdr:row>
      <xdr:rowOff>19050</xdr:rowOff>
    </xdr:to>
    <xdr:graphicFrame macro="">
      <xdr:nvGraphicFramePr>
        <xdr:cNvPr id="1091" name="Graphique 6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9373</xdr:colOff>
      <xdr:row>19</xdr:row>
      <xdr:rowOff>57639</xdr:rowOff>
    </xdr:from>
    <xdr:to>
      <xdr:col>3</xdr:col>
      <xdr:colOff>370847</xdr:colOff>
      <xdr:row>22</xdr:row>
      <xdr:rowOff>39615</xdr:rowOff>
    </xdr:to>
    <xdr:sp macro="" textlink="">
      <xdr:nvSpPr>
        <xdr:cNvPr id="1031" name="Word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533373" y="3181839"/>
          <a:ext cx="1123474" cy="46775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F-GTXU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48"/>
  <sheetViews>
    <sheetView tabSelected="1" zoomScale="170" zoomScaleNormal="170" workbookViewId="0">
      <selection activeCell="F8" sqref="F8"/>
    </sheetView>
  </sheetViews>
  <sheetFormatPr baseColWidth="10" defaultRowHeight="13" x14ac:dyDescent="0.15"/>
  <sheetData>
    <row r="1" spans="1:11" ht="14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 x14ac:dyDescent="0.2">
      <c r="A2" s="1"/>
      <c r="B2" s="1"/>
      <c r="C2" s="2" t="s">
        <v>13</v>
      </c>
      <c r="D2" s="3"/>
      <c r="E2" s="3"/>
      <c r="F2" s="4"/>
      <c r="G2" s="3"/>
      <c r="H2" s="4"/>
      <c r="I2" s="1"/>
      <c r="J2" s="1"/>
      <c r="K2" s="1"/>
    </row>
    <row r="3" spans="1:11" ht="14" x14ac:dyDescent="0.15">
      <c r="A3" s="1"/>
      <c r="B3" s="1"/>
      <c r="C3" s="5"/>
      <c r="D3" s="6"/>
      <c r="E3" s="6"/>
      <c r="F3" s="6"/>
      <c r="G3" s="6"/>
      <c r="H3" s="6"/>
      <c r="I3" s="1"/>
      <c r="J3" s="1"/>
      <c r="K3" s="1"/>
    </row>
    <row r="4" spans="1:11" x14ac:dyDescent="0.15">
      <c r="A4" s="7"/>
      <c r="B4" s="39" t="s">
        <v>8</v>
      </c>
      <c r="C4" s="40"/>
      <c r="D4" s="40"/>
      <c r="E4" s="40"/>
      <c r="F4" s="40"/>
      <c r="G4" s="40"/>
      <c r="H4" s="40"/>
      <c r="I4" s="40"/>
      <c r="J4" s="41"/>
      <c r="K4" s="7"/>
    </row>
    <row r="5" spans="1:11" ht="14" x14ac:dyDescent="0.2">
      <c r="A5" s="7"/>
      <c r="B5" s="8"/>
      <c r="C5" s="8"/>
      <c r="D5" s="42" t="s">
        <v>9</v>
      </c>
      <c r="E5" s="42"/>
      <c r="F5" s="42"/>
      <c r="G5" s="42"/>
      <c r="H5" s="8"/>
      <c r="I5" s="8"/>
      <c r="J5" s="7"/>
      <c r="K5" s="7"/>
    </row>
    <row r="6" spans="1:11" ht="14" thickBot="1" x14ac:dyDescent="0.2">
      <c r="A6" s="1"/>
      <c r="B6" s="8"/>
      <c r="C6" s="8"/>
      <c r="D6" s="8"/>
      <c r="E6" s="8"/>
      <c r="F6" s="8"/>
      <c r="G6" s="8"/>
      <c r="H6" s="8"/>
      <c r="I6" s="8"/>
      <c r="J6" s="1"/>
      <c r="K6" s="1"/>
    </row>
    <row r="7" spans="1:11" x14ac:dyDescent="0.15">
      <c r="A7" s="1"/>
      <c r="B7" s="8"/>
      <c r="C7" s="9"/>
      <c r="D7" s="10"/>
      <c r="E7" s="11" t="s">
        <v>0</v>
      </c>
      <c r="F7" s="11" t="s">
        <v>7</v>
      </c>
      <c r="G7" s="11" t="s">
        <v>6</v>
      </c>
      <c r="H7" s="12" t="s">
        <v>5</v>
      </c>
      <c r="I7" s="13"/>
      <c r="J7" s="1"/>
      <c r="K7" s="1"/>
    </row>
    <row r="8" spans="1:11" x14ac:dyDescent="0.15">
      <c r="A8" s="1"/>
      <c r="B8" s="8"/>
      <c r="C8" s="14" t="s">
        <v>1</v>
      </c>
      <c r="D8" s="15"/>
      <c r="E8" s="16"/>
      <c r="F8" s="48">
        <v>584.5</v>
      </c>
      <c r="G8" s="17">
        <v>0.32900000000000001</v>
      </c>
      <c r="H8" s="18">
        <f t="shared" ref="H8:H13" si="0">G8*F8</f>
        <v>192.3005</v>
      </c>
      <c r="I8" s="19"/>
      <c r="J8" s="1"/>
      <c r="K8" s="1"/>
    </row>
    <row r="9" spans="1:11" ht="14" x14ac:dyDescent="0.15">
      <c r="A9" s="1"/>
      <c r="B9" s="8"/>
      <c r="C9" s="20" t="s">
        <v>2</v>
      </c>
      <c r="D9" s="15"/>
      <c r="E9" s="21"/>
      <c r="F9" s="22">
        <v>86</v>
      </c>
      <c r="G9" s="17">
        <v>0.41</v>
      </c>
      <c r="H9" s="18">
        <f t="shared" si="0"/>
        <v>35.26</v>
      </c>
      <c r="I9" s="19"/>
      <c r="J9" s="1"/>
      <c r="K9" s="1"/>
    </row>
    <row r="10" spans="1:11" ht="14" x14ac:dyDescent="0.15">
      <c r="A10" s="1"/>
      <c r="B10" s="8"/>
      <c r="C10" s="20" t="s">
        <v>3</v>
      </c>
      <c r="D10" s="15"/>
      <c r="E10" s="21"/>
      <c r="F10" s="22">
        <v>70</v>
      </c>
      <c r="G10" s="17">
        <v>0.41</v>
      </c>
      <c r="H10" s="18">
        <f t="shared" si="0"/>
        <v>28.7</v>
      </c>
      <c r="I10" s="19"/>
      <c r="J10" s="1"/>
      <c r="K10" s="1"/>
    </row>
    <row r="11" spans="1:11" ht="14" x14ac:dyDescent="0.15">
      <c r="A11" s="1"/>
      <c r="B11" s="8"/>
      <c r="C11" s="20" t="s">
        <v>4</v>
      </c>
      <c r="D11" s="15"/>
      <c r="E11" s="21"/>
      <c r="F11" s="22">
        <v>8</v>
      </c>
      <c r="G11" s="17">
        <v>1.19</v>
      </c>
      <c r="H11" s="18">
        <f t="shared" si="0"/>
        <v>9.52</v>
      </c>
      <c r="I11" s="19"/>
      <c r="J11" s="1"/>
      <c r="K11" s="1"/>
    </row>
    <row r="12" spans="1:11" ht="14" x14ac:dyDescent="0.15">
      <c r="A12" s="1"/>
      <c r="B12" s="8"/>
      <c r="C12" s="20" t="s">
        <v>10</v>
      </c>
      <c r="D12" s="15"/>
      <c r="E12" s="23">
        <v>80</v>
      </c>
      <c r="F12" s="24">
        <f>E12*0.72</f>
        <v>57.599999999999994</v>
      </c>
      <c r="G12" s="17">
        <v>1.1200000000000001</v>
      </c>
      <c r="H12" s="18">
        <f t="shared" si="0"/>
        <v>64.512</v>
      </c>
      <c r="I12" s="19"/>
      <c r="J12" s="1"/>
      <c r="K12" s="1"/>
    </row>
    <row r="13" spans="1:11" ht="14" x14ac:dyDescent="0.15">
      <c r="A13" s="1"/>
      <c r="B13" s="8"/>
      <c r="C13" s="43" t="s">
        <v>11</v>
      </c>
      <c r="D13" s="44"/>
      <c r="E13" s="21"/>
      <c r="F13" s="22">
        <v>0</v>
      </c>
      <c r="G13" s="17">
        <v>1.9</v>
      </c>
      <c r="H13" s="18">
        <f t="shared" si="0"/>
        <v>0</v>
      </c>
      <c r="I13" s="19"/>
      <c r="J13" s="1"/>
      <c r="K13" s="1"/>
    </row>
    <row r="14" spans="1:11" ht="6.75" customHeight="1" x14ac:dyDescent="0.15">
      <c r="A14" s="1"/>
      <c r="B14" s="8"/>
      <c r="C14" s="20"/>
      <c r="D14" s="15"/>
      <c r="E14" s="17"/>
      <c r="F14" s="17"/>
      <c r="G14" s="17"/>
      <c r="H14" s="18"/>
      <c r="I14" s="6"/>
      <c r="J14" s="1"/>
      <c r="K14" s="1"/>
    </row>
    <row r="15" spans="1:11" ht="17" thickBot="1" x14ac:dyDescent="0.2">
      <c r="A15" s="1"/>
      <c r="B15" s="8"/>
      <c r="C15" s="45" t="s">
        <v>14</v>
      </c>
      <c r="D15" s="46"/>
      <c r="E15" s="47"/>
      <c r="F15" s="25">
        <f>SUM(F8:F13)</f>
        <v>806.1</v>
      </c>
      <c r="G15" s="26">
        <f>H15/F15</f>
        <v>0.40974134722739108</v>
      </c>
      <c r="H15" s="27">
        <f>SUM(H8:H13)</f>
        <v>330.29249999999996</v>
      </c>
      <c r="I15" s="28"/>
      <c r="J15" s="1"/>
      <c r="K15" s="1"/>
    </row>
    <row r="16" spans="1:11" ht="7.5" customHeight="1" x14ac:dyDescent="0.15">
      <c r="A16" s="1"/>
      <c r="B16" s="8"/>
      <c r="C16" s="29"/>
      <c r="D16" s="30"/>
      <c r="E16" s="31"/>
      <c r="F16" s="32"/>
      <c r="G16" s="33"/>
      <c r="H16" s="28"/>
      <c r="I16" s="28"/>
      <c r="J16" s="1"/>
      <c r="K16" s="1"/>
    </row>
    <row r="17" spans="1:11" ht="14" x14ac:dyDescent="0.2">
      <c r="A17" s="1"/>
      <c r="B17" s="38" t="s">
        <v>12</v>
      </c>
      <c r="C17" s="38"/>
      <c r="D17" s="38"/>
      <c r="E17" s="38"/>
      <c r="F17" s="38"/>
      <c r="G17" s="38"/>
      <c r="H17" s="38"/>
      <c r="I17" s="38"/>
      <c r="J17" s="1"/>
      <c r="K17" s="1"/>
    </row>
    <row r="18" spans="1:11" ht="6.75" customHeight="1" x14ac:dyDescent="0.15">
      <c r="A18" s="1"/>
      <c r="B18" s="31"/>
      <c r="C18" s="31"/>
      <c r="D18" s="31"/>
      <c r="E18" s="31"/>
      <c r="F18" s="31"/>
      <c r="G18" s="1"/>
      <c r="H18" s="1"/>
      <c r="I18" s="1"/>
      <c r="J18" s="1"/>
      <c r="K18" s="1"/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34"/>
      <c r="E38" s="34"/>
      <c r="F38" s="34"/>
      <c r="G38" s="34"/>
      <c r="H38" s="34"/>
      <c r="I38" s="1"/>
      <c r="J38" s="1"/>
      <c r="K38" s="1"/>
    </row>
    <row r="39" spans="1:11" ht="14" hidden="1" x14ac:dyDescent="0.2">
      <c r="A39" s="1"/>
      <c r="B39" s="35"/>
      <c r="C39" s="35"/>
      <c r="D39" s="35">
        <v>0.20499999999999999</v>
      </c>
      <c r="E39" s="35">
        <v>600</v>
      </c>
      <c r="F39" s="35">
        <v>0.18</v>
      </c>
      <c r="G39" s="35">
        <f>F15</f>
        <v>806.1</v>
      </c>
      <c r="H39" s="36"/>
      <c r="I39" s="1"/>
      <c r="J39" s="1"/>
      <c r="K39" s="1"/>
    </row>
    <row r="40" spans="1:11" ht="14" hidden="1" x14ac:dyDescent="0.2">
      <c r="A40" s="1"/>
      <c r="B40" s="35"/>
      <c r="C40" s="35"/>
      <c r="D40" s="35">
        <v>0.20499999999999999</v>
      </c>
      <c r="E40" s="35">
        <v>750</v>
      </c>
      <c r="F40" s="37">
        <f>G15</f>
        <v>0.40974134722739108</v>
      </c>
      <c r="G40" s="35">
        <f>F15</f>
        <v>806.1</v>
      </c>
      <c r="H40" s="36"/>
      <c r="I40" s="1"/>
      <c r="J40" s="1"/>
      <c r="K40" s="1"/>
    </row>
    <row r="41" spans="1:11" ht="14" hidden="1" x14ac:dyDescent="0.2">
      <c r="A41" s="1"/>
      <c r="B41" s="35"/>
      <c r="C41" s="35"/>
      <c r="D41" s="35">
        <v>0.42799999999999999</v>
      </c>
      <c r="E41" s="35">
        <v>900</v>
      </c>
      <c r="F41" s="37">
        <f>G15</f>
        <v>0.40974134722739108</v>
      </c>
      <c r="G41" s="35">
        <v>600</v>
      </c>
      <c r="H41" s="36"/>
      <c r="I41" s="1"/>
      <c r="J41" s="1"/>
      <c r="K41" s="1"/>
    </row>
    <row r="42" spans="1:11" ht="14" hidden="1" x14ac:dyDescent="0.2">
      <c r="A42" s="1"/>
      <c r="B42" s="35"/>
      <c r="C42" s="35"/>
      <c r="D42" s="35">
        <v>0.56399999999999995</v>
      </c>
      <c r="E42" s="35">
        <v>900</v>
      </c>
      <c r="F42" s="35"/>
      <c r="G42" s="35"/>
      <c r="H42" s="36"/>
      <c r="I42" s="1"/>
      <c r="J42" s="1"/>
      <c r="K42" s="1"/>
    </row>
    <row r="43" spans="1:11" ht="14" hidden="1" x14ac:dyDescent="0.2">
      <c r="A43" s="1"/>
      <c r="B43" s="35"/>
      <c r="C43" s="35"/>
      <c r="D43" s="35">
        <v>0.56399999999999995</v>
      </c>
      <c r="E43" s="35">
        <v>600</v>
      </c>
      <c r="F43" s="35"/>
      <c r="G43" s="35"/>
      <c r="H43" s="36"/>
      <c r="I43" s="1"/>
      <c r="J43" s="1"/>
      <c r="K43" s="1"/>
    </row>
    <row r="44" spans="1:11" x14ac:dyDescent="0.15">
      <c r="A44" s="1"/>
      <c r="B44" s="1"/>
      <c r="C44" s="36"/>
      <c r="D44" s="36"/>
      <c r="E44" s="36"/>
      <c r="F44" s="36"/>
      <c r="G44" s="36"/>
      <c r="H44" s="36"/>
      <c r="I44" s="1"/>
      <c r="J44" s="1"/>
      <c r="K44" s="1"/>
    </row>
    <row r="45" spans="1:11" x14ac:dyDescent="0.15">
      <c r="A45" s="1"/>
      <c r="B45" s="1"/>
      <c r="C45" s="36"/>
      <c r="D45" s="36"/>
      <c r="E45" s="36"/>
      <c r="F45" s="36"/>
      <c r="G45" s="36"/>
      <c r="H45" s="36"/>
      <c r="I45" s="1"/>
      <c r="J45" s="1"/>
      <c r="K45" s="1"/>
    </row>
    <row r="46" spans="1:11" x14ac:dyDescent="0.15">
      <c r="A46" s="1"/>
      <c r="B46" s="1"/>
      <c r="C46" s="36"/>
      <c r="D46" s="36"/>
      <c r="E46" s="36"/>
      <c r="F46" s="36"/>
      <c r="G46" s="36"/>
      <c r="H46" s="36"/>
      <c r="I46" s="1"/>
      <c r="J46" s="1"/>
      <c r="K46" s="1"/>
    </row>
    <row r="47" spans="1:11" x14ac:dyDescent="0.15">
      <c r="A47" s="1"/>
      <c r="B47" s="1"/>
      <c r="C47" s="36"/>
      <c r="D47" s="36"/>
      <c r="E47" s="36"/>
      <c r="F47" s="36"/>
      <c r="G47" s="36"/>
      <c r="H47" s="36"/>
      <c r="I47" s="1"/>
      <c r="J47" s="1"/>
      <c r="K47" s="1"/>
    </row>
    <row r="48" spans="1:11" x14ac:dyDescent="0.15">
      <c r="A48" s="1"/>
      <c r="B48" s="1"/>
      <c r="C48" s="36"/>
      <c r="D48" s="36"/>
      <c r="E48" s="36"/>
      <c r="F48" s="36"/>
      <c r="G48" s="36"/>
      <c r="H48" s="36"/>
      <c r="I48" s="1"/>
      <c r="J48" s="1"/>
      <c r="K48" s="1"/>
    </row>
  </sheetData>
  <mergeCells count="5">
    <mergeCell ref="B17:I17"/>
    <mergeCell ref="B4:J4"/>
    <mergeCell ref="D5:G5"/>
    <mergeCell ref="C13:D13"/>
    <mergeCell ref="C15:E15"/>
  </mergeCells>
  <phoneticPr fontId="0" type="noConversion"/>
  <conditionalFormatting sqref="F16">
    <cfRule type="cellIs" dxfId="2" priority="7" stopIfTrue="1" operator="greaterThan">
      <formula>880</formula>
    </cfRule>
  </conditionalFormatting>
  <conditionalFormatting sqref="F15">
    <cfRule type="cellIs" dxfId="1" priority="4" operator="greaterThan">
      <formula>900</formula>
    </cfRule>
  </conditionalFormatting>
  <conditionalFormatting sqref="G15">
    <cfRule type="cellIs" dxfId="0" priority="9" stopIfTrue="1" operator="greaterThan">
      <formula>0.564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Christian Blanchard</cp:lastModifiedBy>
  <dcterms:created xsi:type="dcterms:W3CDTF">2015-04-02T12:06:11Z</dcterms:created>
  <dcterms:modified xsi:type="dcterms:W3CDTF">2024-09-12T14:21:18Z</dcterms:modified>
</cp:coreProperties>
</file>